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95406C3C-1A40-4ADD-8B3A-D863F826DF8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C57" i="1"/>
  <c r="E60" i="1"/>
  <c r="C59" i="1"/>
  <c r="D59" i="1" s="1"/>
  <c r="C6" i="1" l="1"/>
  <c r="B27" i="1"/>
  <c r="B57" i="1"/>
  <c r="B10" i="1"/>
  <c r="B63" i="1"/>
  <c r="D57" i="1"/>
  <c r="B6" i="1"/>
  <c r="B19" i="1"/>
  <c r="B15" i="1"/>
  <c r="B53" i="1"/>
  <c r="B46" i="1"/>
  <c r="B22" i="1"/>
  <c r="B43" i="1"/>
  <c r="C63" i="1"/>
  <c r="D62" i="1"/>
  <c r="D63" i="1" s="1"/>
  <c r="C46" i="1"/>
  <c r="C43" i="1"/>
  <c r="C27" i="1"/>
  <c r="C22" i="1"/>
  <c r="C19" i="1"/>
  <c r="C15" i="1"/>
  <c r="C10" i="1"/>
  <c r="C53" i="1"/>
  <c r="C60" i="1" l="1"/>
  <c r="D15" i="1"/>
  <c r="D46" i="1"/>
  <c r="D19" i="1"/>
  <c r="D10" i="1"/>
  <c r="D22" i="1"/>
  <c r="D53" i="1"/>
  <c r="D27" i="1"/>
  <c r="D6" i="1"/>
  <c r="D43" i="1"/>
  <c r="B60" i="1"/>
  <c r="D60" i="1" l="1"/>
</calcChain>
</file>

<file path=xl/sharedStrings.xml><?xml version="1.0" encoding="utf-8"?>
<sst xmlns="http://schemas.openxmlformats.org/spreadsheetml/2006/main" count="74" uniqueCount="66">
  <si>
    <t>Jednotlivé účty</t>
  </si>
  <si>
    <t>Příjmy</t>
  </si>
  <si>
    <t>Výdaje</t>
  </si>
  <si>
    <t>Zůstatek</t>
  </si>
  <si>
    <t>BRIGÁDY</t>
  </si>
  <si>
    <t>Příjem za brigády</t>
  </si>
  <si>
    <t>úhrada brigád</t>
  </si>
  <si>
    <t>odvod daně</t>
  </si>
  <si>
    <t>NÁSADY</t>
  </si>
  <si>
    <t>Nákup násad</t>
  </si>
  <si>
    <t>Úhrada násad</t>
  </si>
  <si>
    <t>POVOLENKY</t>
  </si>
  <si>
    <t>Příjem z prodeje</t>
  </si>
  <si>
    <t>Odvod UV Ostrava</t>
  </si>
  <si>
    <t>Prodej čl.známek</t>
  </si>
  <si>
    <t>REVÍRY</t>
  </si>
  <si>
    <t>Limit na zarybnění</t>
  </si>
  <si>
    <t>Nájemné</t>
  </si>
  <si>
    <t>OSTATNÍ PŘIJMY</t>
  </si>
  <si>
    <t>Úroky</t>
  </si>
  <si>
    <t>Poplatky banky</t>
  </si>
  <si>
    <t>Cestovné</t>
  </si>
  <si>
    <t>Správní materiál</t>
  </si>
  <si>
    <t>Odměny funkcionářů</t>
  </si>
  <si>
    <t>Odvod daně</t>
  </si>
  <si>
    <t>CELKOVÝ VYSLEDEK</t>
  </si>
  <si>
    <t xml:space="preserve"> </t>
  </si>
  <si>
    <t>DOPRAVA</t>
  </si>
  <si>
    <t>LRU</t>
  </si>
  <si>
    <t>Doprava násad</t>
  </si>
  <si>
    <t>Výdej povolenek</t>
  </si>
  <si>
    <t>ČLENSKÉ PŘÍSPĚVKY</t>
  </si>
  <si>
    <t xml:space="preserve">SPRÁVA  </t>
  </si>
  <si>
    <t>Rybochovná zařízení</t>
  </si>
  <si>
    <t>Náklady</t>
  </si>
  <si>
    <t>Startovné,sponzoři</t>
  </si>
  <si>
    <t>Přelovení revíru</t>
  </si>
  <si>
    <t>Zůstatek banka</t>
  </si>
  <si>
    <t>Zůstatek hotovost</t>
  </si>
  <si>
    <t>ÚČETNÍ VÝSLEDEK</t>
  </si>
  <si>
    <t>Fond na revíry</t>
  </si>
  <si>
    <t>Oprav vozidla</t>
  </si>
  <si>
    <t>poištění auta a osob</t>
  </si>
  <si>
    <t>Poplatek</t>
  </si>
  <si>
    <t>Mládež</t>
  </si>
  <si>
    <t>Daň z nemovitosti,daň z úroku</t>
  </si>
  <si>
    <t>Údržba agregátu</t>
  </si>
  <si>
    <t>Pojištění+ inkaso+poplatky</t>
  </si>
  <si>
    <t>Nákup upgrage programu</t>
  </si>
  <si>
    <t>materiál</t>
  </si>
  <si>
    <t>chata Nemilka</t>
  </si>
  <si>
    <t>Nákup DKP</t>
  </si>
  <si>
    <t>Plán</t>
  </si>
  <si>
    <t>PHM</t>
  </si>
  <si>
    <t>Správa nad plán</t>
  </si>
  <si>
    <t>ples</t>
  </si>
  <si>
    <t>candát,štika,pstruh duhový</t>
  </si>
  <si>
    <t xml:space="preserve">                            HOSPODAŘENÍ ZA ROK 2020. </t>
  </si>
  <si>
    <t>dar Bečva</t>
  </si>
  <si>
    <t>příspěvek do FRR</t>
  </si>
  <si>
    <t>nákup pozemku</t>
  </si>
  <si>
    <t>dar člen</t>
  </si>
  <si>
    <t>nákup PHM</t>
  </si>
  <si>
    <t>údržba nádrže</t>
  </si>
  <si>
    <t>Zápisné,školné+čl.průkazy</t>
  </si>
  <si>
    <t>Nákup krmení,léčiva +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</si>
</sst>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0.0"/>
    <numFmt numFmtId="166" formatCode="#,##0_ ;\-#,##0\ "/>
  </numFmts>
  <fonts count="1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u/>
      <sz val="10"/>
      <color indexed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17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166" fontId="5" fillId="0" borderId="2" xfId="1" applyNumberFormat="1" applyFont="1" applyFill="1" applyBorder="1"/>
    <xf numFmtId="0" fontId="5" fillId="0" borderId="4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165" fontId="5" fillId="0" borderId="3" xfId="1" applyNumberFormat="1" applyFont="1" applyFill="1" applyBorder="1"/>
    <xf numFmtId="166" fontId="5" fillId="0" borderId="1" xfId="1" applyNumberFormat="1" applyFont="1" applyFill="1" applyBorder="1"/>
    <xf numFmtId="0" fontId="7" fillId="0" borderId="7" xfId="0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166" fontId="5" fillId="0" borderId="3" xfId="1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6" fontId="5" fillId="0" borderId="11" xfId="1" applyNumberFormat="1" applyFont="1" applyFill="1" applyBorder="1"/>
    <xf numFmtId="0" fontId="5" fillId="0" borderId="12" xfId="0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166" fontId="5" fillId="0" borderId="13" xfId="1" applyNumberFormat="1" applyFont="1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9" xfId="0" applyFont="1" applyBorder="1"/>
    <xf numFmtId="0" fontId="1" fillId="0" borderId="15" xfId="0" applyFont="1" applyFill="1" applyBorder="1"/>
    <xf numFmtId="0" fontId="1" fillId="0" borderId="14" xfId="0" applyFont="1" applyFill="1" applyBorder="1"/>
    <xf numFmtId="0" fontId="1" fillId="0" borderId="16" xfId="0" applyFont="1" applyBorder="1" applyAlignment="1">
      <alignment horizontal="center"/>
    </xf>
    <xf numFmtId="166" fontId="5" fillId="0" borderId="9" xfId="1" applyNumberFormat="1" applyFont="1" applyFill="1" applyBorder="1"/>
    <xf numFmtId="166" fontId="5" fillId="0" borderId="6" xfId="1" applyNumberFormat="1" applyFont="1" applyFill="1" applyBorder="1"/>
    <xf numFmtId="0" fontId="8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0"/>
  <sheetViews>
    <sheetView tabSelected="1" topLeftCell="A46" zoomScale="145" zoomScaleNormal="145" workbookViewId="0">
      <selection activeCell="F29" sqref="F29"/>
    </sheetView>
  </sheetViews>
  <sheetFormatPr defaultRowHeight="12.5" x14ac:dyDescent="0.25"/>
  <cols>
    <col min="1" max="1" width="28.1796875" customWidth="1"/>
    <col min="2" max="2" width="15" customWidth="1"/>
    <col min="3" max="3" width="14.08984375" customWidth="1"/>
    <col min="4" max="4" width="11.81640625" customWidth="1"/>
    <col min="5" max="5" width="10.08984375" customWidth="1"/>
  </cols>
  <sheetData>
    <row r="1" spans="1:13" ht="15" customHeight="1" thickBot="1" x14ac:dyDescent="0.35">
      <c r="A1" s="35" t="s">
        <v>57</v>
      </c>
      <c r="B1" s="34"/>
      <c r="C1" s="34"/>
      <c r="D1" s="34"/>
      <c r="E1" s="36" t="s">
        <v>52</v>
      </c>
    </row>
    <row r="2" spans="1:13" ht="12.9" customHeight="1" thickBot="1" x14ac:dyDescent="0.35">
      <c r="A2" s="31" t="s">
        <v>0</v>
      </c>
      <c r="B2" s="32" t="s">
        <v>1</v>
      </c>
      <c r="C2" s="32" t="s">
        <v>2</v>
      </c>
      <c r="D2" s="32" t="s">
        <v>3</v>
      </c>
      <c r="E2" s="33"/>
      <c r="F2" s="1"/>
      <c r="G2" s="1"/>
      <c r="H2" s="1"/>
      <c r="I2" s="1"/>
      <c r="J2" s="1"/>
      <c r="K2" s="1"/>
      <c r="L2" s="1"/>
      <c r="M2" s="1"/>
    </row>
    <row r="3" spans="1:13" ht="12.9" customHeight="1" x14ac:dyDescent="0.3">
      <c r="A3" s="5" t="s">
        <v>5</v>
      </c>
      <c r="B3" s="6">
        <v>362400</v>
      </c>
      <c r="C3" s="5"/>
      <c r="D3" s="5"/>
      <c r="E3" s="11"/>
      <c r="F3" s="1"/>
      <c r="G3" s="1"/>
      <c r="H3" s="1"/>
      <c r="I3" s="1"/>
      <c r="J3" s="1"/>
      <c r="K3" s="1"/>
      <c r="L3" s="1"/>
      <c r="M3" s="1"/>
    </row>
    <row r="4" spans="1:13" ht="12.9" customHeight="1" x14ac:dyDescent="0.3">
      <c r="A4" s="8" t="s">
        <v>6</v>
      </c>
      <c r="B4" s="8"/>
      <c r="C4" s="9">
        <v>-180458</v>
      </c>
      <c r="D4" s="8"/>
      <c r="E4" s="12"/>
      <c r="F4" s="1"/>
      <c r="G4" s="1"/>
      <c r="H4" s="1"/>
      <c r="I4" s="1"/>
      <c r="J4" s="1"/>
      <c r="K4" s="1"/>
      <c r="L4" s="1"/>
      <c r="M4" s="1"/>
    </row>
    <row r="5" spans="1:13" ht="12.9" customHeight="1" thickBot="1" x14ac:dyDescent="0.35">
      <c r="A5" s="16" t="s">
        <v>7</v>
      </c>
      <c r="B5" s="16"/>
      <c r="C5" s="17">
        <v>-19790</v>
      </c>
      <c r="D5" s="16"/>
      <c r="E5" s="18"/>
      <c r="F5" s="1"/>
      <c r="G5" s="1"/>
      <c r="H5" s="1"/>
      <c r="I5" s="1"/>
      <c r="J5" s="1"/>
      <c r="K5" s="1"/>
      <c r="L5" s="1"/>
      <c r="M5" s="1"/>
    </row>
    <row r="6" spans="1:13" ht="12.9" customHeight="1" thickBot="1" x14ac:dyDescent="0.35">
      <c r="A6" s="20" t="s">
        <v>4</v>
      </c>
      <c r="B6" s="21">
        <f>SUM(B3:B5)</f>
        <v>362400</v>
      </c>
      <c r="C6" s="21">
        <f>SUM(C4:C5)</f>
        <v>-200248</v>
      </c>
      <c r="D6" s="21">
        <f>SUM(B6:C6)</f>
        <v>162152</v>
      </c>
      <c r="E6" s="37">
        <v>65000</v>
      </c>
      <c r="F6" s="1"/>
      <c r="G6" s="1"/>
      <c r="H6" s="1"/>
      <c r="I6" s="1"/>
      <c r="J6" s="1"/>
      <c r="K6" s="1"/>
      <c r="L6" s="1"/>
      <c r="M6" s="1"/>
    </row>
    <row r="7" spans="1:13" ht="12.9" customHeight="1" x14ac:dyDescent="0.3">
      <c r="A7" s="5" t="s">
        <v>9</v>
      </c>
      <c r="B7" s="5"/>
      <c r="C7" s="6">
        <v>-126961.2</v>
      </c>
      <c r="D7" s="5"/>
      <c r="E7" s="19"/>
      <c r="F7" s="1"/>
      <c r="G7" s="1"/>
      <c r="H7" s="1"/>
      <c r="I7" s="1"/>
      <c r="J7" s="1"/>
      <c r="K7" s="1"/>
      <c r="L7" s="1"/>
      <c r="M7" s="1"/>
    </row>
    <row r="8" spans="1:13" ht="12.9" customHeight="1" x14ac:dyDescent="0.3">
      <c r="A8" s="8" t="s">
        <v>29</v>
      </c>
      <c r="B8" s="9">
        <v>17535</v>
      </c>
      <c r="C8" s="9">
        <v>-7336.84</v>
      </c>
      <c r="D8" s="8"/>
      <c r="E8" s="13"/>
      <c r="F8" s="1"/>
      <c r="G8" s="1"/>
      <c r="H8" s="1"/>
      <c r="I8" s="1"/>
      <c r="J8" s="1"/>
      <c r="K8" s="1"/>
      <c r="L8" s="1"/>
      <c r="M8" s="1"/>
    </row>
    <row r="9" spans="1:13" ht="12.9" customHeight="1" thickBot="1" x14ac:dyDescent="0.35">
      <c r="A9" s="16" t="s">
        <v>10</v>
      </c>
      <c r="B9" s="17">
        <v>217081</v>
      </c>
      <c r="C9" s="16" t="s">
        <v>26</v>
      </c>
      <c r="D9" s="16"/>
      <c r="E9" s="22"/>
      <c r="F9" s="1"/>
      <c r="G9" s="1"/>
      <c r="H9" s="1"/>
      <c r="I9" s="1"/>
      <c r="J9" s="1"/>
      <c r="K9" s="1"/>
      <c r="L9" s="1"/>
      <c r="M9" s="1"/>
    </row>
    <row r="10" spans="1:13" ht="12.9" customHeight="1" thickBot="1" x14ac:dyDescent="0.35">
      <c r="A10" s="20" t="s">
        <v>8</v>
      </c>
      <c r="B10" s="21">
        <f>SUM(B8:B9)</f>
        <v>234616</v>
      </c>
      <c r="C10" s="21">
        <f>SUM(C7:C9)</f>
        <v>-134298.04</v>
      </c>
      <c r="D10" s="21">
        <f>SUM(B10:C10)</f>
        <v>100317.95999999999</v>
      </c>
      <c r="E10" s="37">
        <v>111000</v>
      </c>
      <c r="F10" s="1"/>
      <c r="G10" s="1"/>
      <c r="H10" s="1"/>
      <c r="I10" s="1"/>
      <c r="J10" s="1"/>
      <c r="K10" s="1"/>
      <c r="L10" s="1"/>
      <c r="M10" s="1"/>
    </row>
    <row r="11" spans="1:13" ht="12.9" customHeight="1" x14ac:dyDescent="0.3">
      <c r="A11" s="5" t="s">
        <v>12</v>
      </c>
      <c r="B11" s="6">
        <v>1373130</v>
      </c>
      <c r="C11" s="6"/>
      <c r="D11" s="6"/>
      <c r="E11" s="19"/>
      <c r="F11" s="1"/>
      <c r="G11" s="1"/>
      <c r="H11" s="1"/>
      <c r="I11" s="1"/>
      <c r="J11" s="1"/>
      <c r="K11" s="1"/>
      <c r="L11" s="1"/>
      <c r="M11" s="1"/>
    </row>
    <row r="12" spans="1:13" ht="12.9" customHeight="1" x14ac:dyDescent="0.3">
      <c r="A12" s="8" t="s">
        <v>30</v>
      </c>
      <c r="B12" s="9"/>
      <c r="C12" s="9">
        <v>-24430</v>
      </c>
      <c r="D12" s="9"/>
      <c r="E12" s="13"/>
      <c r="F12" s="1"/>
      <c r="G12" s="1"/>
      <c r="H12" s="1"/>
      <c r="I12" s="1"/>
      <c r="J12" s="1"/>
      <c r="K12" s="1"/>
      <c r="L12" s="1"/>
      <c r="M12" s="1"/>
    </row>
    <row r="13" spans="1:13" ht="12.9" customHeight="1" x14ac:dyDescent="0.3">
      <c r="A13" s="16" t="s">
        <v>59</v>
      </c>
      <c r="B13" s="17">
        <v>124000</v>
      </c>
      <c r="C13" s="17">
        <v>-124000</v>
      </c>
      <c r="D13" s="17"/>
      <c r="E13" s="22"/>
      <c r="F13" s="1"/>
      <c r="G13" s="1"/>
      <c r="H13" s="1"/>
      <c r="I13" s="1"/>
      <c r="J13" s="1"/>
      <c r="K13" s="1"/>
      <c r="L13" s="1"/>
      <c r="M13" s="1"/>
    </row>
    <row r="14" spans="1:13" ht="12.9" customHeight="1" thickBot="1" x14ac:dyDescent="0.35">
      <c r="A14" s="16" t="s">
        <v>13</v>
      </c>
      <c r="B14" s="17"/>
      <c r="C14" s="17">
        <v>-1356800</v>
      </c>
      <c r="D14" s="17"/>
      <c r="E14" s="22"/>
      <c r="F14" s="1"/>
      <c r="G14" s="1"/>
      <c r="H14" s="1"/>
      <c r="I14" s="1"/>
      <c r="J14" s="1"/>
      <c r="K14" s="1"/>
      <c r="L14" s="1"/>
      <c r="M14" s="1"/>
    </row>
    <row r="15" spans="1:13" ht="12.9" customHeight="1" thickBot="1" x14ac:dyDescent="0.35">
      <c r="A15" s="20" t="s">
        <v>11</v>
      </c>
      <c r="B15" s="21">
        <f>SUM(B11:B14)</f>
        <v>1497130</v>
      </c>
      <c r="C15" s="21">
        <f>SUM(C11:C14)</f>
        <v>-1505230</v>
      </c>
      <c r="D15" s="21">
        <f>SUM(B15:C15)</f>
        <v>-8100</v>
      </c>
      <c r="E15" s="37">
        <v>-25000</v>
      </c>
      <c r="F15" s="1"/>
      <c r="G15" s="1"/>
      <c r="H15" s="1"/>
      <c r="I15" s="1"/>
      <c r="J15" s="1"/>
      <c r="K15" s="1"/>
      <c r="L15" s="1"/>
      <c r="M15" s="1"/>
    </row>
    <row r="16" spans="1:13" ht="12.9" customHeight="1" x14ac:dyDescent="0.3">
      <c r="A16" s="5" t="s">
        <v>14</v>
      </c>
      <c r="B16" s="6">
        <v>442400</v>
      </c>
      <c r="C16" s="6"/>
      <c r="D16" s="6"/>
      <c r="E16" s="19"/>
      <c r="F16" s="1"/>
      <c r="G16" s="1"/>
      <c r="H16" s="1"/>
      <c r="I16" s="1"/>
      <c r="J16" s="1"/>
      <c r="K16" s="1"/>
      <c r="L16" s="1"/>
      <c r="M16" s="1"/>
    </row>
    <row r="17" spans="1:13" ht="12.9" customHeight="1" x14ac:dyDescent="0.3">
      <c r="A17" s="8" t="s">
        <v>43</v>
      </c>
      <c r="B17" s="9">
        <v>15000</v>
      </c>
      <c r="C17" s="9"/>
      <c r="D17" s="9"/>
      <c r="E17" s="13"/>
      <c r="F17" s="1"/>
      <c r="G17" s="1"/>
      <c r="H17" s="1"/>
      <c r="I17" s="1"/>
      <c r="J17" s="1"/>
      <c r="K17" s="1"/>
      <c r="L17" s="1"/>
      <c r="M17" s="1"/>
    </row>
    <row r="18" spans="1:13" ht="12.9" customHeight="1" thickBot="1" x14ac:dyDescent="0.35">
      <c r="A18" s="16" t="s">
        <v>13</v>
      </c>
      <c r="B18" s="17"/>
      <c r="C18" s="17">
        <v>-247995</v>
      </c>
      <c r="D18" s="17"/>
      <c r="E18" s="22"/>
      <c r="F18" s="1"/>
      <c r="G18" s="1"/>
      <c r="H18" s="1"/>
      <c r="I18" s="1"/>
      <c r="J18" s="1"/>
      <c r="K18" s="1"/>
      <c r="L18" s="1"/>
      <c r="M18" s="1"/>
    </row>
    <row r="19" spans="1:13" ht="12.9" customHeight="1" thickBot="1" x14ac:dyDescent="0.35">
      <c r="A19" s="20" t="s">
        <v>31</v>
      </c>
      <c r="B19" s="21">
        <f>SUM(B16:B18)</f>
        <v>457400</v>
      </c>
      <c r="C19" s="21">
        <f>SUM(C16:C18)</f>
        <v>-247995</v>
      </c>
      <c r="D19" s="21">
        <f>SUM(B19:C19)</f>
        <v>209405</v>
      </c>
      <c r="E19" s="37">
        <v>210000</v>
      </c>
      <c r="F19" s="1"/>
      <c r="G19" s="1"/>
      <c r="H19" s="1"/>
      <c r="I19" s="1"/>
      <c r="J19" s="1"/>
      <c r="K19" s="1"/>
      <c r="L19" s="1"/>
      <c r="M19" s="1"/>
    </row>
    <row r="20" spans="1:13" ht="12.9" customHeight="1" x14ac:dyDescent="0.3">
      <c r="A20" s="5" t="s">
        <v>16</v>
      </c>
      <c r="B20" s="6">
        <v>14643</v>
      </c>
      <c r="C20" s="6"/>
      <c r="D20" s="6"/>
      <c r="E20" s="19"/>
      <c r="F20" s="1"/>
      <c r="G20" s="1"/>
      <c r="H20" s="1"/>
      <c r="I20" s="1"/>
      <c r="J20" s="1"/>
      <c r="K20" s="1"/>
      <c r="L20" s="1"/>
      <c r="M20" s="1"/>
    </row>
    <row r="21" spans="1:13" ht="12.9" customHeight="1" thickBot="1" x14ac:dyDescent="0.35">
      <c r="A21" s="16" t="s">
        <v>17</v>
      </c>
      <c r="B21" s="17"/>
      <c r="C21" s="17">
        <v>-72000</v>
      </c>
      <c r="D21" s="17"/>
      <c r="E21" s="22"/>
      <c r="F21" s="1"/>
      <c r="G21" s="1"/>
      <c r="H21" s="1"/>
      <c r="I21" s="1"/>
      <c r="J21" s="1"/>
      <c r="K21" s="1"/>
      <c r="L21" s="1"/>
      <c r="M21" s="1"/>
    </row>
    <row r="22" spans="1:13" ht="12.9" customHeight="1" thickBot="1" x14ac:dyDescent="0.35">
      <c r="A22" s="20" t="s">
        <v>15</v>
      </c>
      <c r="B22" s="21">
        <f>SUM(B20:B21)</f>
        <v>14643</v>
      </c>
      <c r="C22" s="21">
        <f>SUM(C20:C21)</f>
        <v>-72000</v>
      </c>
      <c r="D22" s="21">
        <f>SUM(B22:C22)</f>
        <v>-57357</v>
      </c>
      <c r="E22" s="37">
        <v>-3500</v>
      </c>
      <c r="F22" s="1"/>
      <c r="G22" s="1"/>
      <c r="H22" s="1"/>
      <c r="I22" s="1"/>
      <c r="J22" s="1"/>
      <c r="K22" s="1"/>
      <c r="L22" s="1"/>
      <c r="M22" s="1"/>
    </row>
    <row r="23" spans="1:13" ht="12.9" customHeight="1" x14ac:dyDescent="0.3">
      <c r="A23" s="5" t="s">
        <v>40</v>
      </c>
      <c r="B23" s="6">
        <v>55800</v>
      </c>
      <c r="C23" s="6"/>
      <c r="D23" s="6"/>
      <c r="E23" s="19"/>
      <c r="F23" s="1"/>
      <c r="G23" s="1"/>
      <c r="H23" s="1"/>
      <c r="I23" s="1"/>
      <c r="J23" s="1"/>
      <c r="K23" s="1"/>
      <c r="L23" s="1"/>
      <c r="M23" s="1"/>
    </row>
    <row r="24" spans="1:13" ht="12.9" customHeight="1" x14ac:dyDescent="0.3">
      <c r="A24" s="5" t="s">
        <v>63</v>
      </c>
      <c r="B24" s="6">
        <v>27750</v>
      </c>
      <c r="C24" s="6"/>
      <c r="D24" s="6"/>
      <c r="E24" s="19"/>
      <c r="F24" s="1"/>
      <c r="G24" s="1"/>
      <c r="H24" s="1"/>
      <c r="I24" s="1"/>
      <c r="J24" s="1"/>
      <c r="K24" s="1"/>
      <c r="L24" s="1"/>
      <c r="M24" s="1"/>
    </row>
    <row r="25" spans="1:13" ht="12.9" customHeight="1" x14ac:dyDescent="0.3">
      <c r="A25" s="8" t="s">
        <v>19</v>
      </c>
      <c r="B25" s="9">
        <v>116.22</v>
      </c>
      <c r="C25" s="9" t="s">
        <v>26</v>
      </c>
      <c r="D25" s="9"/>
      <c r="E25" s="13"/>
      <c r="F25" s="1"/>
      <c r="G25" s="1"/>
      <c r="H25" s="1"/>
      <c r="I25" s="1"/>
      <c r="J25" s="1"/>
      <c r="K25" s="1"/>
      <c r="L25" s="1"/>
      <c r="M25" s="1"/>
    </row>
    <row r="26" spans="1:13" ht="12.9" customHeight="1" thickBot="1" x14ac:dyDescent="0.35">
      <c r="A26" s="16" t="s">
        <v>64</v>
      </c>
      <c r="B26" s="17">
        <v>31600</v>
      </c>
      <c r="C26" s="17"/>
      <c r="D26" s="17"/>
      <c r="E26" s="22"/>
      <c r="F26" s="1"/>
      <c r="G26" s="1"/>
      <c r="H26" s="1"/>
      <c r="I26" s="1"/>
      <c r="J26" s="1"/>
      <c r="K26" s="1"/>
      <c r="L26" s="1"/>
      <c r="M26" s="1"/>
    </row>
    <row r="27" spans="1:13" ht="12.9" customHeight="1" thickBot="1" x14ac:dyDescent="0.35">
      <c r="A27" s="20" t="s">
        <v>18</v>
      </c>
      <c r="B27" s="21">
        <f>SUM(B23:B26)</f>
        <v>115266.22</v>
      </c>
      <c r="C27" s="21">
        <f>SUM(C25:C26)</f>
        <v>0</v>
      </c>
      <c r="D27" s="21">
        <f>SUM(B27:C27)</f>
        <v>115266.22</v>
      </c>
      <c r="E27" s="37">
        <v>140200</v>
      </c>
      <c r="F27" s="1"/>
      <c r="G27" s="1"/>
      <c r="H27" s="1"/>
      <c r="I27" s="1"/>
      <c r="J27" s="1"/>
      <c r="K27" s="1"/>
      <c r="L27" s="1"/>
      <c r="M27" s="1"/>
    </row>
    <row r="28" spans="1:13" ht="12.9" customHeight="1" x14ac:dyDescent="0.3">
      <c r="A28" s="5" t="s">
        <v>20</v>
      </c>
      <c r="B28" s="6"/>
      <c r="C28" s="6">
        <v>-2286</v>
      </c>
      <c r="D28" s="6"/>
      <c r="E28" s="19"/>
      <c r="F28" s="1"/>
      <c r="G28" s="1"/>
      <c r="H28" s="1"/>
      <c r="I28" s="1"/>
      <c r="J28" s="1"/>
      <c r="K28" s="1"/>
      <c r="L28" s="1"/>
      <c r="M28" s="1"/>
    </row>
    <row r="29" spans="1:13" ht="12.9" customHeight="1" x14ac:dyDescent="0.3">
      <c r="A29" s="8" t="s">
        <v>21</v>
      </c>
      <c r="B29" s="9"/>
      <c r="C29" s="9">
        <v>-1659</v>
      </c>
      <c r="D29" s="9"/>
      <c r="E29" s="13"/>
      <c r="F29" s="1"/>
      <c r="G29" s="1"/>
      <c r="H29" s="1"/>
      <c r="I29" s="1"/>
      <c r="J29" s="1"/>
      <c r="K29" s="1"/>
      <c r="L29" s="1"/>
      <c r="M29" s="1"/>
    </row>
    <row r="30" spans="1:13" ht="12.9" customHeight="1" x14ac:dyDescent="0.3">
      <c r="A30" s="8" t="s">
        <v>45</v>
      </c>
      <c r="B30" s="9"/>
      <c r="C30" s="9">
        <v>-195.09</v>
      </c>
      <c r="D30" s="9"/>
      <c r="E30" s="13"/>
      <c r="F30" s="1"/>
      <c r="G30" s="1"/>
      <c r="H30" s="1"/>
      <c r="I30" s="1"/>
      <c r="J30" s="1"/>
      <c r="K30" s="1"/>
      <c r="L30" s="1"/>
      <c r="M30" s="1"/>
    </row>
    <row r="31" spans="1:13" ht="12.9" customHeight="1" x14ac:dyDescent="0.3">
      <c r="A31" s="8" t="s">
        <v>47</v>
      </c>
      <c r="B31" s="9">
        <v>6268</v>
      </c>
      <c r="C31" s="9">
        <v>-32319.71</v>
      </c>
      <c r="D31" s="9"/>
      <c r="E31" s="13"/>
      <c r="F31" s="1"/>
      <c r="G31" s="1"/>
      <c r="H31" s="1"/>
      <c r="I31" s="1"/>
      <c r="J31" s="1"/>
      <c r="K31" s="1"/>
      <c r="L31" s="1"/>
      <c r="M31" s="1"/>
    </row>
    <row r="32" spans="1:13" ht="12.9" customHeight="1" x14ac:dyDescent="0.3">
      <c r="A32" s="8" t="s">
        <v>61</v>
      </c>
      <c r="B32" s="9"/>
      <c r="C32" s="9">
        <v>-697</v>
      </c>
      <c r="D32" s="9"/>
      <c r="E32" s="13"/>
      <c r="F32" s="1"/>
      <c r="G32" s="1"/>
      <c r="H32" s="1"/>
      <c r="I32" s="1"/>
      <c r="J32" s="1"/>
      <c r="K32" s="1"/>
      <c r="L32" s="1"/>
      <c r="M32" s="1"/>
    </row>
    <row r="33" spans="1:13" ht="12.9" customHeight="1" x14ac:dyDescent="0.3">
      <c r="A33" s="8" t="s">
        <v>58</v>
      </c>
      <c r="B33" s="9"/>
      <c r="C33" s="9">
        <v>-10000</v>
      </c>
      <c r="D33" s="9"/>
      <c r="E33" s="13"/>
      <c r="F33" s="1"/>
      <c r="G33" s="1"/>
      <c r="H33" s="1"/>
      <c r="I33" s="1"/>
      <c r="J33" s="1"/>
      <c r="K33" s="1"/>
      <c r="L33" s="1"/>
      <c r="M33" s="1"/>
    </row>
    <row r="34" spans="1:13" ht="12.9" customHeight="1" x14ac:dyDescent="0.3">
      <c r="A34" s="8" t="s">
        <v>51</v>
      </c>
      <c r="B34" s="9" t="s">
        <v>26</v>
      </c>
      <c r="C34" s="9">
        <v>-9310.5300000000007</v>
      </c>
      <c r="D34" s="9"/>
      <c r="E34" s="13"/>
      <c r="F34" s="1"/>
      <c r="G34" s="1"/>
      <c r="H34" s="1"/>
      <c r="I34" s="1"/>
      <c r="J34" s="1"/>
      <c r="K34" s="1"/>
      <c r="L34" s="1"/>
      <c r="M34" s="1"/>
    </row>
    <row r="35" spans="1:13" ht="12.9" customHeight="1" x14ac:dyDescent="0.3">
      <c r="A35" s="8" t="s">
        <v>60</v>
      </c>
      <c r="B35" s="9"/>
      <c r="C35" s="9">
        <v>-185350</v>
      </c>
      <c r="D35" s="9"/>
      <c r="E35" s="13"/>
      <c r="F35" s="1"/>
      <c r="G35" s="1"/>
      <c r="H35" s="1"/>
      <c r="I35" s="1"/>
      <c r="J35" s="1"/>
      <c r="K35" s="1"/>
      <c r="L35" s="1"/>
      <c r="M35" s="1"/>
    </row>
    <row r="36" spans="1:13" ht="12.9" customHeight="1" x14ac:dyDescent="0.3">
      <c r="A36" s="8" t="s">
        <v>44</v>
      </c>
      <c r="B36" s="9">
        <v>22504</v>
      </c>
      <c r="C36" s="9">
        <v>-16982</v>
      </c>
      <c r="D36" s="9"/>
      <c r="E36" s="13"/>
      <c r="F36" s="1"/>
      <c r="G36" s="1"/>
      <c r="H36" s="1"/>
      <c r="I36" s="1"/>
      <c r="J36" s="1"/>
      <c r="K36" s="1"/>
      <c r="L36" s="1"/>
      <c r="M36" s="1"/>
    </row>
    <row r="37" spans="1:13" ht="12.9" customHeight="1" x14ac:dyDescent="0.3">
      <c r="A37" s="8" t="s">
        <v>48</v>
      </c>
      <c r="B37" s="9"/>
      <c r="C37" s="9">
        <v>-3649</v>
      </c>
      <c r="D37" s="9"/>
      <c r="E37" s="13"/>
      <c r="F37" s="1"/>
      <c r="G37" s="1"/>
      <c r="H37" s="1"/>
      <c r="I37" s="1"/>
      <c r="J37" s="1"/>
      <c r="K37" s="1"/>
      <c r="L37" s="1"/>
      <c r="M37" s="1"/>
    </row>
    <row r="38" spans="1:13" ht="12.9" customHeight="1" x14ac:dyDescent="0.3">
      <c r="A38" s="8" t="s">
        <v>55</v>
      </c>
      <c r="B38" s="9">
        <v>57084</v>
      </c>
      <c r="C38" s="9">
        <v>-49433.5</v>
      </c>
      <c r="D38" s="9"/>
      <c r="E38" s="13"/>
      <c r="F38" s="1"/>
      <c r="G38" s="1"/>
      <c r="H38" s="1"/>
      <c r="I38" s="1"/>
      <c r="J38" s="1"/>
      <c r="K38" s="1"/>
      <c r="L38" s="1"/>
      <c r="M38" s="1"/>
    </row>
    <row r="39" spans="1:13" ht="12.9" customHeight="1" x14ac:dyDescent="0.3">
      <c r="A39" s="8" t="s">
        <v>50</v>
      </c>
      <c r="B39" s="9">
        <v>48618</v>
      </c>
      <c r="C39" s="9">
        <v>-5610</v>
      </c>
      <c r="D39" s="9"/>
      <c r="E39" s="13"/>
      <c r="F39" s="1"/>
      <c r="G39" s="1"/>
      <c r="H39" s="1"/>
      <c r="I39" s="1"/>
      <c r="J39" s="1"/>
      <c r="K39" s="1"/>
      <c r="L39" s="1"/>
      <c r="M39" s="1"/>
    </row>
    <row r="40" spans="1:13" ht="12.9" customHeight="1" x14ac:dyDescent="0.3">
      <c r="A40" s="8" t="s">
        <v>22</v>
      </c>
      <c r="B40" s="9"/>
      <c r="C40" s="9">
        <v>-59135.92</v>
      </c>
      <c r="D40" s="9"/>
      <c r="E40" s="13"/>
      <c r="F40" s="1"/>
      <c r="G40" s="1"/>
      <c r="H40" s="1"/>
      <c r="I40" s="1"/>
      <c r="J40" s="1"/>
      <c r="K40" s="1"/>
      <c r="L40" s="1"/>
      <c r="M40" s="1"/>
    </row>
    <row r="41" spans="1:13" ht="12.9" customHeight="1" x14ac:dyDescent="0.3">
      <c r="A41" s="8" t="s">
        <v>23</v>
      </c>
      <c r="B41" s="9"/>
      <c r="C41" s="9">
        <v>-60878</v>
      </c>
      <c r="D41" s="9"/>
      <c r="E41" s="13"/>
      <c r="F41" s="1"/>
      <c r="G41" s="1"/>
      <c r="H41" s="1"/>
      <c r="I41" s="1"/>
      <c r="J41" s="1"/>
      <c r="K41" s="1"/>
      <c r="L41" s="1"/>
      <c r="M41" s="1"/>
    </row>
    <row r="42" spans="1:13" ht="12.9" customHeight="1" thickBot="1" x14ac:dyDescent="0.35">
      <c r="A42" s="16" t="s">
        <v>24</v>
      </c>
      <c r="B42" s="17"/>
      <c r="C42" s="17">
        <v>-14904</v>
      </c>
      <c r="D42" s="17"/>
      <c r="E42" s="22"/>
      <c r="F42" s="1"/>
      <c r="G42" s="1"/>
      <c r="H42" s="1"/>
      <c r="I42" s="1"/>
      <c r="J42" s="1"/>
      <c r="K42" s="1"/>
      <c r="L42" s="1"/>
      <c r="M42" s="1"/>
    </row>
    <row r="43" spans="1:13" ht="12.9" customHeight="1" thickBot="1" x14ac:dyDescent="0.35">
      <c r="A43" s="20" t="s">
        <v>32</v>
      </c>
      <c r="B43" s="21">
        <f>SUM(B28:B42)</f>
        <v>134474</v>
      </c>
      <c r="C43" s="21">
        <f>SUM(C28:C42)</f>
        <v>-452409.75</v>
      </c>
      <c r="D43" s="21">
        <f>SUM(B43:C43)</f>
        <v>-317935.75</v>
      </c>
      <c r="E43" s="37">
        <v>-548300</v>
      </c>
      <c r="F43" s="1"/>
      <c r="G43" s="1"/>
      <c r="H43" s="1"/>
      <c r="I43" s="1"/>
      <c r="J43" s="1"/>
      <c r="K43" s="1"/>
      <c r="L43" s="1"/>
      <c r="M43" s="1"/>
    </row>
    <row r="44" spans="1:13" ht="12.9" customHeight="1" x14ac:dyDescent="0.3">
      <c r="A44" s="23" t="s">
        <v>34</v>
      </c>
      <c r="B44" s="6"/>
      <c r="C44" s="6" t="s">
        <v>26</v>
      </c>
      <c r="D44" s="6"/>
      <c r="E44" s="19"/>
      <c r="F44" s="1"/>
      <c r="G44" s="1"/>
      <c r="H44" s="1"/>
      <c r="I44" s="1"/>
      <c r="J44" s="1"/>
      <c r="K44" s="1"/>
      <c r="L44" s="1"/>
      <c r="M44" s="1"/>
    </row>
    <row r="45" spans="1:13" ht="12.9" customHeight="1" thickBot="1" x14ac:dyDescent="0.35">
      <c r="A45" s="24" t="s">
        <v>35</v>
      </c>
      <c r="B45" s="17"/>
      <c r="C45" s="17"/>
      <c r="D45" s="17"/>
      <c r="E45" s="22"/>
      <c r="F45" s="1"/>
      <c r="G45" s="1"/>
      <c r="H45" s="1"/>
      <c r="I45" s="1"/>
      <c r="J45" s="1"/>
      <c r="K45" s="1"/>
      <c r="L45" s="1"/>
      <c r="M45" s="1"/>
    </row>
    <row r="46" spans="1:13" ht="12.9" customHeight="1" thickBot="1" x14ac:dyDescent="0.35">
      <c r="A46" s="20" t="s">
        <v>28</v>
      </c>
      <c r="B46" s="21">
        <f>SUM(B44:B45)</f>
        <v>0</v>
      </c>
      <c r="C46" s="21">
        <f>SUM(C44:C45)</f>
        <v>0</v>
      </c>
      <c r="D46" s="21">
        <f>SUM(B46:C46)</f>
        <v>0</v>
      </c>
      <c r="E46" s="37">
        <v>0</v>
      </c>
      <c r="F46" s="1"/>
      <c r="G46" s="1"/>
      <c r="H46" s="1"/>
      <c r="I46" s="1"/>
      <c r="J46" s="1"/>
      <c r="K46" s="1"/>
      <c r="L46" s="1"/>
      <c r="M46" s="1"/>
    </row>
    <row r="47" spans="1:13" ht="12.9" customHeight="1" x14ac:dyDescent="0.3">
      <c r="A47" s="5" t="s">
        <v>17</v>
      </c>
      <c r="B47" s="6"/>
      <c r="C47" s="6">
        <v>-8299</v>
      </c>
      <c r="D47" s="6"/>
      <c r="E47" s="19"/>
      <c r="F47" s="1"/>
      <c r="G47" s="1"/>
      <c r="H47" s="1"/>
      <c r="I47" s="1"/>
      <c r="J47" s="1"/>
      <c r="K47" s="1"/>
      <c r="L47" s="1"/>
      <c r="M47" s="1"/>
    </row>
    <row r="48" spans="1:13" ht="12.9" customHeight="1" x14ac:dyDescent="0.3">
      <c r="A48" s="8" t="s">
        <v>46</v>
      </c>
      <c r="B48" s="9"/>
      <c r="C48" s="9">
        <v>-1000</v>
      </c>
      <c r="D48" s="9"/>
      <c r="E48" s="13"/>
      <c r="F48" s="1"/>
      <c r="G48" s="1"/>
      <c r="H48" s="1"/>
      <c r="I48" s="1"/>
      <c r="J48" s="1"/>
      <c r="K48" s="1"/>
      <c r="L48" s="1"/>
      <c r="M48" s="1"/>
    </row>
    <row r="49" spans="1:13" ht="12.9" customHeight="1" x14ac:dyDescent="0.3">
      <c r="A49" s="8" t="s">
        <v>62</v>
      </c>
      <c r="B49" s="9"/>
      <c r="C49" s="9">
        <v>-2450</v>
      </c>
      <c r="D49" s="9"/>
      <c r="E49" s="13"/>
      <c r="F49" s="1"/>
      <c r="G49" s="1"/>
      <c r="H49" s="1"/>
      <c r="I49" s="1"/>
      <c r="J49" s="1"/>
      <c r="K49" s="1"/>
      <c r="L49" s="1"/>
      <c r="M49" s="1"/>
    </row>
    <row r="50" spans="1:13" ht="12.9" customHeight="1" x14ac:dyDescent="0.3">
      <c r="A50" s="8" t="s">
        <v>49</v>
      </c>
      <c r="B50" s="9"/>
      <c r="C50" s="9">
        <v>-41461.22</v>
      </c>
      <c r="D50" s="9"/>
      <c r="E50" s="13"/>
      <c r="F50" s="1"/>
      <c r="G50" s="1"/>
      <c r="H50" s="1"/>
      <c r="I50" s="1"/>
      <c r="J50" s="1"/>
      <c r="K50" s="1"/>
      <c r="L50" s="1"/>
      <c r="M50" s="1"/>
    </row>
    <row r="51" spans="1:13" ht="12.9" customHeight="1" x14ac:dyDescent="0.3">
      <c r="A51" s="8" t="s">
        <v>36</v>
      </c>
      <c r="B51" s="9">
        <v>14600</v>
      </c>
      <c r="C51" s="9"/>
      <c r="D51" s="9"/>
      <c r="E51" s="13"/>
      <c r="F51" s="1"/>
      <c r="G51" s="1"/>
      <c r="H51" s="1"/>
      <c r="I51" s="1"/>
      <c r="J51" s="1"/>
      <c r="K51" s="1"/>
      <c r="L51" s="1"/>
      <c r="M51" s="1"/>
    </row>
    <row r="52" spans="1:13" ht="12.9" customHeight="1" thickBot="1" x14ac:dyDescent="0.35">
      <c r="A52" s="16" t="s">
        <v>65</v>
      </c>
      <c r="B52" s="17">
        <v>5625</v>
      </c>
      <c r="C52" s="17">
        <v>-78021.56</v>
      </c>
      <c r="D52" s="17"/>
      <c r="E52" s="22"/>
      <c r="F52" s="4"/>
      <c r="G52" s="1"/>
      <c r="H52" s="1"/>
      <c r="I52" s="1"/>
      <c r="J52" s="1"/>
      <c r="K52" s="1"/>
      <c r="L52" s="1"/>
      <c r="M52" s="1"/>
    </row>
    <row r="53" spans="1:13" ht="12.9" customHeight="1" thickBot="1" x14ac:dyDescent="0.35">
      <c r="A53" s="20" t="s">
        <v>33</v>
      </c>
      <c r="B53" s="21">
        <f>SUM(B47:B52)</f>
        <v>20225</v>
      </c>
      <c r="C53" s="21">
        <f>SUM(C47:C52)</f>
        <v>-131231.78</v>
      </c>
      <c r="D53" s="21">
        <f>SUM(B53:C53)</f>
        <v>-111006.78</v>
      </c>
      <c r="E53" s="37">
        <v>-158048</v>
      </c>
      <c r="F53" s="1"/>
      <c r="G53" s="1"/>
      <c r="H53" s="1"/>
      <c r="I53" s="1"/>
      <c r="J53" s="1"/>
      <c r="K53" s="1"/>
      <c r="L53" s="1"/>
      <c r="M53" s="1"/>
    </row>
    <row r="54" spans="1:13" ht="12.9" customHeight="1" x14ac:dyDescent="0.3">
      <c r="A54" s="5" t="s">
        <v>41</v>
      </c>
      <c r="B54" s="6"/>
      <c r="C54" s="6"/>
      <c r="D54" s="6" t="s">
        <v>26</v>
      </c>
      <c r="E54" s="19"/>
      <c r="F54" s="1"/>
      <c r="G54" s="1"/>
      <c r="H54" s="1"/>
      <c r="I54" s="1"/>
      <c r="J54" s="1"/>
      <c r="K54" s="1"/>
      <c r="L54" s="1"/>
      <c r="M54" s="1"/>
    </row>
    <row r="55" spans="1:13" ht="12.9" customHeight="1" x14ac:dyDescent="0.3">
      <c r="A55" s="8" t="s">
        <v>53</v>
      </c>
      <c r="B55" s="9"/>
      <c r="C55" s="9">
        <v>-17049.599999999999</v>
      </c>
      <c r="D55" s="9"/>
      <c r="E55" s="13"/>
      <c r="F55" s="1"/>
      <c r="G55" s="1"/>
      <c r="H55" s="1"/>
      <c r="I55" s="1"/>
      <c r="J55" s="1"/>
      <c r="K55" s="1"/>
      <c r="L55" s="1"/>
      <c r="M55" s="1"/>
    </row>
    <row r="56" spans="1:13" ht="12.9" customHeight="1" thickBot="1" x14ac:dyDescent="0.35">
      <c r="A56" s="16" t="s">
        <v>42</v>
      </c>
      <c r="B56" s="17"/>
      <c r="C56" s="17">
        <v>-7620</v>
      </c>
      <c r="D56" s="17" t="s">
        <v>26</v>
      </c>
      <c r="E56" s="22"/>
      <c r="F56" s="1"/>
      <c r="G56" s="1"/>
      <c r="H56" s="1"/>
      <c r="I56" s="1"/>
      <c r="J56" s="1"/>
      <c r="K56" s="1"/>
      <c r="L56" s="1"/>
      <c r="M56" s="1"/>
    </row>
    <row r="57" spans="1:13" ht="12.9" customHeight="1" thickBot="1" x14ac:dyDescent="0.35">
      <c r="A57" s="20" t="s">
        <v>27</v>
      </c>
      <c r="B57" s="21">
        <f>SUM(B56:B56)</f>
        <v>0</v>
      </c>
      <c r="C57" s="21">
        <f>SUM(C54:C56)</f>
        <v>-24669.599999999999</v>
      </c>
      <c r="D57" s="21">
        <f>SUM(C57)</f>
        <v>-24669.599999999999</v>
      </c>
      <c r="E57" s="37">
        <v>-25000</v>
      </c>
      <c r="F57" s="1"/>
      <c r="G57" s="1"/>
      <c r="H57" s="1"/>
      <c r="I57" s="1"/>
      <c r="J57" s="1"/>
      <c r="K57" s="1"/>
      <c r="L57" s="1"/>
      <c r="M57" s="1"/>
    </row>
    <row r="58" spans="1:13" ht="12.9" customHeight="1" thickBot="1" x14ac:dyDescent="0.35">
      <c r="A58" s="14" t="s">
        <v>56</v>
      </c>
      <c r="B58" s="10"/>
      <c r="C58" s="15"/>
      <c r="D58" s="10"/>
      <c r="E58" s="38"/>
      <c r="F58" s="1"/>
      <c r="G58" s="1"/>
      <c r="H58" s="1"/>
      <c r="I58" s="1"/>
      <c r="J58" s="1"/>
      <c r="K58" s="1"/>
      <c r="L58" s="1"/>
      <c r="M58" s="1"/>
    </row>
    <row r="59" spans="1:13" ht="12.9" customHeight="1" thickBot="1" x14ac:dyDescent="0.35">
      <c r="A59" s="20" t="s">
        <v>54</v>
      </c>
      <c r="B59" s="21"/>
      <c r="C59" s="21">
        <f>SUM(C58)</f>
        <v>0</v>
      </c>
      <c r="D59" s="21">
        <f>SUM(C59)</f>
        <v>0</v>
      </c>
      <c r="E59" s="37">
        <v>-35000</v>
      </c>
      <c r="F59" s="1"/>
      <c r="G59" s="1"/>
      <c r="H59" s="1"/>
      <c r="I59" s="1"/>
      <c r="J59" s="1"/>
      <c r="K59" s="1"/>
      <c r="L59" s="1"/>
      <c r="M59" s="1"/>
    </row>
    <row r="60" spans="1:13" ht="12.9" customHeight="1" thickBot="1" x14ac:dyDescent="0.35">
      <c r="A60" s="39" t="s">
        <v>25</v>
      </c>
      <c r="B60" s="40">
        <f>SUM(B6,B10,B15,B19,B22,B27,B46,B43,B53,B57,B68)</f>
        <v>2836154.22</v>
      </c>
      <c r="C60" s="40">
        <f>SUM(C59,C57,C53,C46,C43,C27,C19,C15,C10,C6,C22)</f>
        <v>-2768082.17</v>
      </c>
      <c r="D60" s="40">
        <f>SUM(B60:C60)</f>
        <v>68072.050000000279</v>
      </c>
      <c r="E60" s="27">
        <f>SUM(E59+E57+E53+E46+E43+E27+E22+E19+E15+E10+E6)</f>
        <v>-268648</v>
      </c>
      <c r="F60" s="1"/>
      <c r="G60" s="1"/>
      <c r="H60" s="1"/>
      <c r="I60" s="1"/>
      <c r="J60" s="1"/>
      <c r="K60" s="1"/>
      <c r="L60" s="1"/>
      <c r="M60" s="1"/>
    </row>
    <row r="61" spans="1:13" ht="12.9" customHeight="1" x14ac:dyDescent="0.3">
      <c r="A61" s="25" t="s">
        <v>37</v>
      </c>
      <c r="B61" s="26">
        <v>1178511.1299999999</v>
      </c>
      <c r="C61" s="26">
        <v>1266070.18</v>
      </c>
      <c r="D61" s="6">
        <f>SUM(C61-B61)</f>
        <v>87559.050000000047</v>
      </c>
      <c r="E61" s="27"/>
      <c r="F61" s="1"/>
      <c r="G61" s="1"/>
      <c r="H61" s="1"/>
      <c r="I61" s="1"/>
      <c r="J61" s="1"/>
      <c r="K61" s="1"/>
      <c r="L61" s="1"/>
      <c r="M61" s="1"/>
    </row>
    <row r="62" spans="1:13" ht="12.9" customHeight="1" thickBot="1" x14ac:dyDescent="0.35">
      <c r="A62" s="28" t="s">
        <v>38</v>
      </c>
      <c r="B62" s="29">
        <v>51230</v>
      </c>
      <c r="C62" s="29">
        <v>31743</v>
      </c>
      <c r="D62" s="17">
        <f>SUM(C62-B62)</f>
        <v>-19487</v>
      </c>
      <c r="E62" s="30"/>
      <c r="F62" s="1"/>
      <c r="G62" s="1"/>
      <c r="H62" s="1"/>
      <c r="I62" s="1"/>
      <c r="J62" s="1"/>
      <c r="K62" s="1"/>
      <c r="L62" s="1"/>
      <c r="M62" s="1"/>
    </row>
    <row r="63" spans="1:13" ht="12.9" customHeight="1" thickBot="1" x14ac:dyDescent="0.35">
      <c r="A63" s="41" t="s">
        <v>39</v>
      </c>
      <c r="B63" s="40">
        <f>SUM(B61:B62)</f>
        <v>1229741.1299999999</v>
      </c>
      <c r="C63" s="40">
        <f>SUM(C61:C62)</f>
        <v>1297813.18</v>
      </c>
      <c r="D63" s="40">
        <f>SUM(D61:D62)</f>
        <v>68072.050000000047</v>
      </c>
      <c r="E63" s="37" t="s">
        <v>26</v>
      </c>
      <c r="F63" s="1"/>
      <c r="G63" s="1"/>
      <c r="H63" s="1"/>
      <c r="I63" s="1"/>
      <c r="J63" s="1"/>
      <c r="K63" s="1"/>
      <c r="L63" s="1"/>
      <c r="M63" s="1"/>
    </row>
    <row r="64" spans="1:13" ht="15.5" x14ac:dyDescent="0.35">
      <c r="A64" s="3"/>
      <c r="B64" s="7"/>
      <c r="C64" s="7"/>
      <c r="D64" s="7"/>
      <c r="E64" s="1"/>
      <c r="F64" s="1"/>
      <c r="G64" s="1"/>
      <c r="H64" s="1"/>
      <c r="I64" s="1"/>
      <c r="J64" s="1"/>
      <c r="K64" s="1"/>
      <c r="L64" s="1"/>
      <c r="M64" s="1"/>
    </row>
    <row r="65" spans="1:13" ht="15" x14ac:dyDescent="0.3">
      <c r="A65" s="2"/>
      <c r="B65" s="7"/>
      <c r="C65" s="7"/>
      <c r="D65" s="7"/>
      <c r="E65" s="1"/>
      <c r="F65" s="1"/>
      <c r="G65" s="1"/>
      <c r="H65" s="1"/>
      <c r="I65" s="1"/>
      <c r="J65" s="1"/>
      <c r="K65" s="1"/>
      <c r="L65" s="1"/>
      <c r="M65" s="1"/>
    </row>
    <row r="66" spans="1:13" ht="15" x14ac:dyDescent="0.3">
      <c r="A66" s="2"/>
      <c r="B66" s="7"/>
      <c r="C66" s="7"/>
      <c r="D66" s="7"/>
      <c r="E66" s="1"/>
      <c r="F66" s="1"/>
      <c r="G66" s="1"/>
      <c r="H66" s="1"/>
      <c r="I66" s="1"/>
      <c r="J66" s="1"/>
      <c r="K66" s="1"/>
      <c r="L66" s="1"/>
      <c r="M66" s="1"/>
    </row>
    <row r="67" spans="1:13" ht="15" x14ac:dyDescent="0.3">
      <c r="A67" s="2"/>
      <c r="B67" s="7"/>
      <c r="C67" s="7"/>
      <c r="D67" s="7"/>
      <c r="E67" s="1"/>
      <c r="F67" s="1"/>
      <c r="G67" s="1"/>
      <c r="H67" s="1"/>
      <c r="I67" s="1"/>
      <c r="J67" s="1"/>
      <c r="K67" s="1"/>
      <c r="L67" s="1"/>
      <c r="M67" s="1"/>
    </row>
    <row r="68" spans="1:13" ht="15" x14ac:dyDescent="0.3">
      <c r="A68" s="2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ht="15" x14ac:dyDescent="0.3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ht="15" x14ac:dyDescent="0.3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ht="15" x14ac:dyDescent="0.3">
      <c r="A71" s="2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ht="15" x14ac:dyDescent="0.3">
      <c r="A72" s="2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ht="15" x14ac:dyDescent="0.3">
      <c r="A73" s="2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3" ht="15" x14ac:dyDescent="0.3">
      <c r="A74" s="2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</row>
    <row r="75" spans="1:13" ht="15" x14ac:dyDescent="0.3">
      <c r="A75" s="2"/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ht="15" x14ac:dyDescent="0.3">
      <c r="A76" s="2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ht="15" x14ac:dyDescent="0.3">
      <c r="A77" s="2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3" ht="15" x14ac:dyDescent="0.3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ht="15" x14ac:dyDescent="0.3">
      <c r="A79" s="2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3" ht="15" x14ac:dyDescent="0.3">
      <c r="A80" s="2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5" x14ac:dyDescent="0.3">
      <c r="A81" s="2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ht="15" x14ac:dyDescent="0.3">
      <c r="A82" s="2"/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ht="15" x14ac:dyDescent="0.3">
      <c r="A83" s="2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15" x14ac:dyDescent="0.3">
      <c r="A84" s="2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15" x14ac:dyDescent="0.3">
      <c r="A85" s="2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15" x14ac:dyDescent="0.3">
      <c r="A86" s="2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ht="15" x14ac:dyDescent="0.3">
      <c r="A87" s="2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ht="15" x14ac:dyDescent="0.3">
      <c r="A88" s="2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15" x14ac:dyDescent="0.3">
      <c r="A89" s="2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5" x14ac:dyDescent="0.3">
      <c r="A90" s="2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ht="15" x14ac:dyDescent="0.3">
      <c r="A91" s="2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5" x14ac:dyDescent="0.3">
      <c r="A92" s="2"/>
      <c r="B92" s="2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5" x14ac:dyDescent="0.3">
      <c r="A93" s="2"/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5" x14ac:dyDescent="0.3">
      <c r="A94" s="2"/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5" x14ac:dyDescent="0.3">
      <c r="A95" s="2"/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5" x14ac:dyDescent="0.3">
      <c r="A96" s="2"/>
      <c r="B96" s="2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5" x14ac:dyDescent="0.3">
      <c r="A97" s="2"/>
      <c r="B97" s="2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5" x14ac:dyDescent="0.3">
      <c r="A98" s="2"/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5" x14ac:dyDescent="0.3">
      <c r="A99" s="2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5" x14ac:dyDescent="0.3">
      <c r="A100" s="2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x14ac:dyDescent="0.3">
      <c r="A101" s="2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 x14ac:dyDescent="0.3">
      <c r="A102" s="2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 x14ac:dyDescent="0.3">
      <c r="A103" s="2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x14ac:dyDescent="0.3">
      <c r="A104" s="2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 x14ac:dyDescent="0.3">
      <c r="A105" s="2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 x14ac:dyDescent="0.3">
      <c r="A106" s="2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 x14ac:dyDescent="0.3">
      <c r="A107" s="2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 x14ac:dyDescent="0.3">
      <c r="A108" s="2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 x14ac:dyDescent="0.3">
      <c r="A109" s="2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 x14ac:dyDescent="0.3">
      <c r="A110" s="2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 x14ac:dyDescent="0.3">
      <c r="A111" s="2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x14ac:dyDescent="0.3">
      <c r="A112" s="2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x14ac:dyDescent="0.3">
      <c r="A113" s="2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x14ac:dyDescent="0.3">
      <c r="A114" s="2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x14ac:dyDescent="0.3">
      <c r="A115" s="2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x14ac:dyDescent="0.3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x14ac:dyDescent="0.3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x14ac:dyDescent="0.3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x14ac:dyDescent="0.3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x14ac:dyDescent="0.3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x14ac:dyDescent="0.3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x14ac:dyDescent="0.3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x14ac:dyDescent="0.3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x14ac:dyDescent="0.3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x14ac:dyDescent="0.3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x14ac:dyDescent="0.3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x14ac:dyDescent="0.3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x14ac:dyDescent="0.3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x14ac:dyDescent="0.3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 x14ac:dyDescent="0.3">
      <c r="A130" s="2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 x14ac:dyDescent="0.3">
      <c r="A131" s="2"/>
      <c r="B131" s="2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 x14ac:dyDescent="0.3">
      <c r="A132" s="2"/>
      <c r="B132" s="2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 x14ac:dyDescent="0.3">
      <c r="A133" s="2"/>
      <c r="B133" s="2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 x14ac:dyDescent="0.3">
      <c r="A134" s="2"/>
      <c r="B134" s="2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 x14ac:dyDescent="0.3">
      <c r="A135" s="2"/>
      <c r="B135" s="2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 x14ac:dyDescent="0.3">
      <c r="A136" s="2"/>
      <c r="B136" s="2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 x14ac:dyDescent="0.3">
      <c r="A137" s="2"/>
      <c r="B137" s="2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</sheetData>
  <phoneticPr fontId="2" type="noConversion"/>
  <printOptions horizontalCentered="1" verticalCentered="1" gridLines="1"/>
  <pageMargins left="0.23622047244094491" right="0.23622047244094491" top="0.15748031496062992" bottom="0.15748031496062992" header="0" footer="0"/>
  <pageSetup paperSize="9" fitToWidth="0" orientation="portrait" horizontalDpi="4294967293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Daněk</dc:creator>
  <cp:lastModifiedBy>Jiří</cp:lastModifiedBy>
  <cp:lastPrinted>2020-02-20T14:13:25Z</cp:lastPrinted>
  <dcterms:created xsi:type="dcterms:W3CDTF">2004-02-25T20:00:24Z</dcterms:created>
  <dcterms:modified xsi:type="dcterms:W3CDTF">2021-11-16T06:18:53Z</dcterms:modified>
</cp:coreProperties>
</file>